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OLOFIS_MOF" sheetId="1" r:id="rId4"/>
    <sheet state="visible" name="Indennità DSGA" sheetId="2" r:id="rId5"/>
  </sheets>
  <definedNames/>
  <calcPr/>
</workbook>
</file>

<file path=xl/sharedStrings.xml><?xml version="1.0" encoding="utf-8"?>
<sst xmlns="http://schemas.openxmlformats.org/spreadsheetml/2006/main" count="121" uniqueCount="86">
  <si>
    <t>CALCOLO  DEL F.I.S./F.M.O.F.</t>
  </si>
  <si>
    <t>12 dodicesimi a.s.2025/26</t>
  </si>
  <si>
    <t xml:space="preserve">QUOTA </t>
  </si>
  <si>
    <t>Totale</t>
  </si>
  <si>
    <t>Contributi</t>
  </si>
  <si>
    <t xml:space="preserve">TOTALE </t>
  </si>
  <si>
    <t>(in organico dell'autonomia a.s. 2024/25)</t>
  </si>
  <si>
    <t>lordo stato</t>
  </si>
  <si>
    <t>lordo dipendente</t>
  </si>
  <si>
    <t>ADDETTI</t>
  </si>
  <si>
    <t>DOCENTI  2° GRADO</t>
  </si>
  <si>
    <t>PERS.LE EDUCATIVO</t>
  </si>
  <si>
    <t>PUNTI DI EROGAZIONE</t>
  </si>
  <si>
    <t>(a.s. 2024/25)</t>
  </si>
  <si>
    <t>Bilinguismo e Trilinguismo</t>
  </si>
  <si>
    <t>Doc</t>
  </si>
  <si>
    <t>ATA (escluso DSGA)</t>
  </si>
  <si>
    <r>
      <rPr>
        <rFont val="Arial"/>
        <color theme="1"/>
        <sz val="8.0"/>
      </rPr>
      <t>Turni Festivi/notturni Educatori/AA nei convitti</t>
    </r>
    <r>
      <rPr>
        <rFont val="Arial"/>
        <b/>
        <color theme="1"/>
        <sz val="8.0"/>
      </rPr>
      <t xml:space="preserve"> (N. Convittori)</t>
    </r>
  </si>
  <si>
    <t>Formazione del personale docente</t>
  </si>
  <si>
    <t>Incremento della quota riservata all'indennità DSGA parte variabile</t>
  </si>
  <si>
    <t>TOTALE  FIS</t>
  </si>
  <si>
    <t xml:space="preserve">QUOTA 80% VALORIZZAZIONE PERSONALE SCOLASTICO </t>
  </si>
  <si>
    <t xml:space="preserve">QUOTA 20% VALORIZZAZIONE PERSONALE SCOLASTICO </t>
  </si>
  <si>
    <t>TOTALE VALORIZZAZIONE PERSONALE SCOLASTICO</t>
  </si>
  <si>
    <t>Valorizzazione della professionalità docente, continuità didattica e servizio in zone rischio spopolamento, povertà economica culturale, dispersione</t>
  </si>
  <si>
    <t>AGENDA SUD</t>
  </si>
  <si>
    <t>Art. 77- Indennità di disagio per gli AT del primo ciclo</t>
  </si>
  <si>
    <t>Continuità didattica nelle piccole isole</t>
  </si>
  <si>
    <t>FUNZIONI STRUMENTALI</t>
  </si>
  <si>
    <t>QUOTA BASE</t>
  </si>
  <si>
    <t>COMPLESSITA'</t>
  </si>
  <si>
    <t>DOCENTI</t>
  </si>
  <si>
    <t>TOTALE</t>
  </si>
  <si>
    <t>INCARICHI SPECIFICI</t>
  </si>
  <si>
    <t>ATA</t>
  </si>
  <si>
    <t>(in organico di diritto a.s. 2024/25 compreso Co.co.co/LSU PA stabilizzati ) escluso Dsga</t>
  </si>
  <si>
    <t>12 dodicesimi a.s.2024/25</t>
  </si>
  <si>
    <t>ATTIVITA' COMPLEMENTARI DI EDUCAZIONE FISICA</t>
  </si>
  <si>
    <t>QUOTA</t>
  </si>
  <si>
    <t xml:space="preserve">CLASSI secondaria </t>
  </si>
  <si>
    <t>COORD. REG.LE **</t>
  </si>
  <si>
    <t>ORE ECCEDENTI SOSTITUZIONE COLLEGHI ASSENTI</t>
  </si>
  <si>
    <t>Infanzia e Primaria</t>
  </si>
  <si>
    <t xml:space="preserve">  I e II grado</t>
  </si>
  <si>
    <t xml:space="preserve">TOTALE FMOF </t>
  </si>
  <si>
    <t>N.B.</t>
  </si>
  <si>
    <t xml:space="preserve">Nelle caselle di colore </t>
  </si>
  <si>
    <t>vanno digitati i parametri della scuola</t>
  </si>
  <si>
    <t>Nelle caselle di colore</t>
  </si>
  <si>
    <t>devono essere indicati i valori comunicati dal Ministero</t>
  </si>
  <si>
    <t>Indennità di direzione al DSGA</t>
  </si>
  <si>
    <t>Misura tabellare annua lorda (€)</t>
  </si>
  <si>
    <t>Parametro base in misura fissa CCNL del 18 gennaio 2024</t>
  </si>
  <si>
    <t xml:space="preserve">Quota variabile a carico FIS corrisposta tramite CU </t>
  </si>
  <si>
    <t>Valori annui lordi
rideterminati dall' 01.09.2024</t>
  </si>
  <si>
    <t>n. totale personale docenti e Ata organico</t>
  </si>
  <si>
    <t>a) azienda agraria</t>
  </si>
  <si>
    <t>da moltiplicare per il numero delle aziende funzionanti
presso l’istituto</t>
  </si>
  <si>
    <t>b) convitti ed educandati annessi</t>
  </si>
  <si>
    <t>da moltiplicare per il numero dei convitti e degli educandati
funzionanti presso l’istituto</t>
  </si>
  <si>
    <t xml:space="preserve">c) istituti verticalizzati ed istituti con almeno due punti di erogazione del
servizio scolastico, istituti di secondo grado aggregati ed istituti tecnici
professionali e d’arte con laboratori  e/o reparti di lavorazione
</t>
  </si>
  <si>
    <t>spettante in misura unica, indipendentemente dall’esistenza
di più situazioni di cui alla lettera c)</t>
  </si>
  <si>
    <t>d) scuole medie, scuole elementari e licei 
non rientranti nelle tipologie di cui alla lettera c)</t>
  </si>
  <si>
    <t>e) Complessità organizzativa</t>
  </si>
  <si>
    <t>valore unitario da moltiplicare per il numero del personale
docente e ATA in organico di diritto</t>
  </si>
  <si>
    <t>Totale quota variabile spettante al Dsga</t>
  </si>
  <si>
    <t xml:space="preserve">        Indennità di direzione all'Assistente Amministrativo Vicario</t>
  </si>
  <si>
    <t>Quota mensile</t>
  </si>
  <si>
    <t>Mesi</t>
  </si>
  <si>
    <t>Quota annua</t>
  </si>
  <si>
    <t>Compenso Individuale Accessoria spettante agli A.A.</t>
  </si>
  <si>
    <t xml:space="preserve">   Determinazione dell'indenntà di direzione spettante all'A.A. Vicario</t>
  </si>
  <si>
    <t>Quota Fissa spettante al DSGA</t>
  </si>
  <si>
    <t>+</t>
  </si>
  <si>
    <t>Quota Variabile del Dsga</t>
  </si>
  <si>
    <t>=</t>
  </si>
  <si>
    <t>Totale Indennità annua di direzione DSGA</t>
  </si>
  <si>
    <t>-</t>
  </si>
  <si>
    <t>Compenso Individuale Accessoria A.A.</t>
  </si>
  <si>
    <t>Totale quota annua spettante al Vicario</t>
  </si>
  <si>
    <t>:</t>
  </si>
  <si>
    <t>Giorni in un anno</t>
  </si>
  <si>
    <t>Importo lordo giornaliero spettante</t>
  </si>
  <si>
    <t>x</t>
  </si>
  <si>
    <t>Giorni previsti per la sostituzione del DSGA</t>
  </si>
  <si>
    <t>Indennità lorda spettante all'A.A. Vicario del Dsga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</si>
</sst>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€ &quot;#,##0.00"/>
    <numFmt numFmtId="165" formatCode="&quot;€&quot;\ #,##0.00;[Red]\-&quot;€&quot;\ #,##0.00"/>
  </numFmts>
  <fonts count="32">
    <font>
      <sz val="10.0"/>
      <color rgb="FF000000"/>
      <name val="Aptos Narrow"/>
      <scheme val="minor"/>
    </font>
    <font>
      <b/>
      <sz val="14.0"/>
      <color rgb="FFFFFFFF"/>
      <name val="Arial"/>
    </font>
    <font/>
    <font>
      <sz val="10.0"/>
      <color theme="1"/>
      <name val="Arial"/>
    </font>
    <font>
      <b/>
      <sz val="10.0"/>
      <color theme="1"/>
      <name val="Arial"/>
    </font>
    <font>
      <i/>
      <sz val="10.0"/>
      <color theme="1"/>
      <name val="Arial"/>
    </font>
    <font>
      <b/>
      <sz val="10.0"/>
      <color rgb="FF000000"/>
      <name val="Arial"/>
    </font>
    <font>
      <sz val="10.0"/>
      <color rgb="FFFFFFFF"/>
      <name val="Arial"/>
    </font>
    <font>
      <sz val="8.0"/>
      <color theme="1"/>
      <name val="Arial"/>
    </font>
    <font>
      <sz val="9.0"/>
      <color theme="1"/>
      <name val="Arial"/>
    </font>
    <font>
      <i/>
      <sz val="8.0"/>
      <color theme="1"/>
      <name val="Arial"/>
    </font>
    <font>
      <b/>
      <sz val="12.0"/>
      <color theme="1"/>
      <name val="Arial"/>
    </font>
    <font>
      <b/>
      <sz val="11.0"/>
      <color rgb="FFFF0000"/>
      <name val="Arial"/>
    </font>
    <font>
      <b/>
      <sz val="9.0"/>
      <color theme="1"/>
      <name val="Arial"/>
    </font>
    <font>
      <b/>
      <sz val="9.0"/>
      <color rgb="FFFF0000"/>
      <name val="Arial"/>
    </font>
    <font>
      <b/>
      <sz val="11.0"/>
      <color theme="1"/>
      <name val="Arial"/>
    </font>
    <font>
      <b/>
      <sz val="10.0"/>
      <color rgb="FFFF0000"/>
      <name val="Arial"/>
    </font>
    <font>
      <b/>
      <i/>
      <sz val="10.0"/>
      <color theme="1"/>
      <name val="Arial"/>
    </font>
    <font>
      <b/>
      <sz val="14.0"/>
      <color rgb="FFFF0000"/>
      <name val="Arial"/>
    </font>
    <font>
      <b/>
      <sz val="14.0"/>
      <color theme="1"/>
      <name val="Arial"/>
    </font>
    <font>
      <b/>
      <i/>
      <sz val="12.0"/>
      <color rgb="FF000000"/>
      <name val="Calibri"/>
    </font>
    <font>
      <b/>
      <i/>
      <sz val="11.0"/>
      <color theme="1"/>
      <name val="Arial"/>
    </font>
    <font>
      <b/>
      <i/>
      <sz val="10.0"/>
      <color rgb="FF000000"/>
      <name val="Calibri"/>
    </font>
    <font>
      <b/>
      <i/>
      <sz val="11.0"/>
      <color rgb="FF000000"/>
      <name val="Calibri"/>
    </font>
    <font>
      <b/>
      <sz val="9.0"/>
      <color rgb="FF000000"/>
      <name val="Calibri"/>
    </font>
    <font>
      <b/>
      <i/>
      <sz val="8.0"/>
      <color theme="1"/>
      <name val="Arial"/>
    </font>
    <font>
      <b/>
      <i/>
      <sz val="11.0"/>
      <color rgb="FF000000"/>
      <name val="Arial"/>
    </font>
    <font>
      <b/>
      <sz val="12.0"/>
      <color rgb="FF000000"/>
      <name val="Calibri"/>
    </font>
    <font>
      <b/>
      <i/>
      <sz val="14.0"/>
      <color theme="1"/>
      <name val="Arial"/>
    </font>
    <font>
      <b/>
      <i/>
      <sz val="12.0"/>
      <color theme="1"/>
      <name val="Arial"/>
    </font>
    <font>
      <b/>
      <i/>
      <sz val="12.0"/>
      <color theme="1"/>
      <name val="Times New Roman"/>
    </font>
    <font>
      <b/>
      <i/>
      <u/>
      <sz val="12.0"/>
      <color theme="1"/>
      <name val="Times New Roman"/>
    </font>
  </fonts>
  <fills count="11">
    <fill>
      <patternFill patternType="none"/>
    </fill>
    <fill>
      <patternFill patternType="lightGray"/>
    </fill>
    <fill>
      <patternFill patternType="solid">
        <fgColor rgb="FF339966"/>
        <bgColor rgb="FF339966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83CAEB"/>
        <bgColor rgb="FF83CAEB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B3E5A1"/>
        <bgColor rgb="FFB3E5A1"/>
      </patternFill>
    </fill>
  </fills>
  <borders count="85">
    <border/>
    <border>
      <left style="medium">
        <color rgb="FF000000"/>
      </left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/>
      <top/>
      <bottom/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  <bottom/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2" fontId="1" numFmtId="0" xfId="0" applyAlignment="1" applyBorder="1" applyFill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0" fillId="0" fontId="1" numFmtId="0" xfId="0" applyAlignment="1" applyFont="1">
      <alignment vertical="center"/>
    </xf>
    <xf borderId="0" fillId="0" fontId="3" numFmtId="0" xfId="0" applyFont="1"/>
    <xf borderId="5" fillId="0" fontId="2" numFmtId="0" xfId="0" applyBorder="1" applyFont="1"/>
    <xf borderId="6" fillId="0" fontId="2" numFmtId="0" xfId="0" applyBorder="1" applyFont="1"/>
    <xf borderId="7" fillId="2" fontId="1" numFmtId="0" xfId="0" applyAlignment="1" applyBorder="1" applyFont="1">
      <alignment horizontal="center" readingOrder="0" vertical="center"/>
    </xf>
    <xf borderId="8" fillId="0" fontId="2" numFmtId="0" xfId="0" applyBorder="1" applyFont="1"/>
    <xf borderId="9" fillId="0" fontId="2" numFmtId="0" xfId="0" applyBorder="1" applyFont="1"/>
    <xf borderId="10" fillId="0" fontId="3" numFmtId="0" xfId="0" applyAlignment="1" applyBorder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0" fillId="0" fontId="3" numFmtId="0" xfId="0" applyAlignment="1" applyFont="1">
      <alignment vertical="center"/>
    </xf>
    <xf borderId="13" fillId="0" fontId="3" numFmtId="0" xfId="0" applyAlignment="1" applyBorder="1" applyFont="1">
      <alignment vertical="center"/>
    </xf>
    <xf borderId="14" fillId="0" fontId="2" numFmtId="0" xfId="0" applyBorder="1" applyFont="1"/>
    <xf borderId="15" fillId="0" fontId="2" numFmtId="0" xfId="0" applyBorder="1" applyFont="1"/>
    <xf borderId="16" fillId="0" fontId="4" numFmtId="0" xfId="0" applyAlignment="1" applyBorder="1" applyFont="1">
      <alignment horizontal="center" vertical="center"/>
    </xf>
    <xf borderId="17" fillId="0" fontId="2" numFmtId="0" xfId="0" applyBorder="1" applyFont="1"/>
    <xf borderId="18" fillId="0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20" fillId="3" fontId="5" numFmtId="0" xfId="0" applyAlignment="1" applyBorder="1" applyFill="1" applyFon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23" fillId="0" fontId="4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center" vertical="center"/>
    </xf>
    <xf borderId="18" fillId="0" fontId="4" numFmtId="10" xfId="0" applyAlignment="1" applyBorder="1" applyFont="1" applyNumberFormat="1">
      <alignment horizontal="center" vertical="center"/>
    </xf>
    <xf borderId="24" fillId="0" fontId="4" numFmtId="0" xfId="0" applyAlignment="1" applyBorder="1" applyFont="1">
      <alignment horizontal="center" shrinkToFit="0" vertical="center" wrapText="1"/>
    </xf>
    <xf borderId="25" fillId="0" fontId="4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26" fillId="4" fontId="3" numFmtId="0" xfId="0" applyAlignment="1" applyBorder="1" applyFill="1" applyFont="1">
      <alignment horizontal="center" vertical="center"/>
    </xf>
    <xf borderId="23" fillId="0" fontId="6" numFmtId="164" xfId="0" applyAlignment="1" applyBorder="1" applyFont="1" applyNumberFormat="1">
      <alignment horizontal="center" vertical="center"/>
    </xf>
    <xf borderId="18" fillId="0" fontId="3" numFmtId="164" xfId="0" applyAlignment="1" applyBorder="1" applyFont="1" applyNumberFormat="1">
      <alignment horizontal="right" vertical="center"/>
    </xf>
    <xf borderId="27" fillId="0" fontId="3" numFmtId="164" xfId="0" applyAlignment="1" applyBorder="1" applyFont="1" applyNumberFormat="1">
      <alignment horizontal="right" vertical="center"/>
    </xf>
    <xf borderId="28" fillId="0" fontId="4" numFmtId="0" xfId="0" applyAlignment="1" applyBorder="1" applyFont="1">
      <alignment vertical="center"/>
    </xf>
    <xf borderId="29" fillId="0" fontId="3" numFmtId="0" xfId="0" applyAlignment="1" applyBorder="1" applyFont="1">
      <alignment vertical="center"/>
    </xf>
    <xf borderId="23" fillId="0" fontId="4" numFmtId="164" xfId="0" applyAlignment="1" applyBorder="1" applyFont="1" applyNumberFormat="1">
      <alignment horizontal="center"/>
    </xf>
    <xf borderId="0" fillId="0" fontId="3" numFmtId="0" xfId="0" applyAlignment="1" applyFont="1">
      <alignment horizontal="left"/>
    </xf>
    <xf borderId="30" fillId="3" fontId="5" numFmtId="0" xfId="0" applyAlignment="1" applyBorder="1" applyFont="1">
      <alignment horizontal="center" vertical="center"/>
    </xf>
    <xf borderId="31" fillId="0" fontId="2" numFmtId="0" xfId="0" applyBorder="1" applyFont="1"/>
    <xf borderId="32" fillId="0" fontId="2" numFmtId="0" xfId="0" applyBorder="1" applyFont="1"/>
    <xf borderId="16" fillId="0" fontId="3" numFmtId="164" xfId="0" applyAlignment="1" applyBorder="1" applyFont="1" applyNumberFormat="1">
      <alignment horizontal="center"/>
    </xf>
    <xf borderId="29" fillId="0" fontId="3" numFmtId="164" xfId="0" applyAlignment="1" applyBorder="1" applyFont="1" applyNumberFormat="1">
      <alignment horizontal="center"/>
    </xf>
    <xf borderId="25" fillId="0" fontId="4" numFmtId="0" xfId="0" applyAlignment="1" applyBorder="1" applyFont="1">
      <alignment horizontal="left" vertical="center"/>
    </xf>
    <xf borderId="33" fillId="0" fontId="2" numFmtId="0" xfId="0" applyBorder="1" applyFont="1"/>
    <xf borderId="5" fillId="0" fontId="5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33" fillId="0" fontId="4" numFmtId="0" xfId="0" applyAlignment="1" applyBorder="1" applyFont="1">
      <alignment horizontal="center" vertical="center"/>
    </xf>
    <xf borderId="28" fillId="0" fontId="4" numFmtId="0" xfId="0" applyAlignment="1" applyBorder="1" applyFont="1">
      <alignment horizontal="left" vertical="center"/>
    </xf>
    <xf borderId="16" fillId="0" fontId="2" numFmtId="0" xfId="0" applyBorder="1" applyFont="1"/>
    <xf borderId="14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left" shrinkToFit="0" vertical="center" wrapText="1"/>
    </xf>
    <xf borderId="7" fillId="5" fontId="3" numFmtId="164" xfId="0" applyAlignment="1" applyBorder="1" applyFill="1" applyFont="1" applyNumberFormat="1">
      <alignment horizontal="center" vertical="center"/>
    </xf>
    <xf borderId="15" fillId="0" fontId="3" numFmtId="164" xfId="0" applyAlignment="1" applyBorder="1" applyFont="1" applyNumberFormat="1">
      <alignment horizontal="right" vertical="center"/>
    </xf>
    <xf borderId="34" fillId="0" fontId="3" numFmtId="164" xfId="0" applyAlignment="1" applyBorder="1" applyFont="1" applyNumberFormat="1">
      <alignment horizontal="right" vertical="center"/>
    </xf>
    <xf borderId="24" fillId="0" fontId="3" numFmtId="164" xfId="0" applyAlignment="1" applyBorder="1" applyFont="1" applyNumberFormat="1">
      <alignment horizontal="right" vertical="center"/>
    </xf>
    <xf borderId="23" fillId="0" fontId="3" numFmtId="0" xfId="0" applyAlignment="1" applyBorder="1" applyFont="1">
      <alignment vertical="center"/>
    </xf>
    <xf borderId="23" fillId="0" fontId="3" numFmtId="0" xfId="0" applyAlignment="1" applyBorder="1" applyFont="1">
      <alignment shrinkToFit="0" vertical="center" wrapText="1"/>
    </xf>
    <xf borderId="17" fillId="0" fontId="7" numFmtId="0" xfId="0" applyAlignment="1" applyBorder="1" applyFont="1">
      <alignment horizontal="center" vertical="center"/>
    </xf>
    <xf borderId="28" fillId="0" fontId="8" numFmtId="0" xfId="0" applyAlignment="1" applyBorder="1" applyFont="1">
      <alignment horizontal="left" shrinkToFit="0" vertical="center" wrapText="1"/>
    </xf>
    <xf borderId="35" fillId="4" fontId="3" numFmtId="0" xfId="0" applyAlignment="1" applyBorder="1" applyFont="1">
      <alignment horizontal="center" vertical="center"/>
    </xf>
    <xf borderId="10" fillId="0" fontId="4" numFmtId="164" xfId="0" applyAlignment="1" applyBorder="1" applyFont="1" applyNumberFormat="1">
      <alignment horizontal="center" vertical="center"/>
    </xf>
    <xf borderId="36" fillId="0" fontId="3" numFmtId="164" xfId="0" applyAlignment="1" applyBorder="1" applyFont="1" applyNumberFormat="1">
      <alignment horizontal="right" vertical="center"/>
    </xf>
    <xf borderId="25" fillId="0" fontId="3" numFmtId="0" xfId="0" applyAlignment="1" applyBorder="1" applyFont="1">
      <alignment horizontal="left" shrinkToFit="0" vertical="center" wrapText="1"/>
    </xf>
    <xf borderId="37" fillId="4" fontId="3" numFmtId="0" xfId="0" applyAlignment="1" applyBorder="1" applyFont="1">
      <alignment horizontal="center" vertical="center"/>
    </xf>
    <xf borderId="17" fillId="0" fontId="3" numFmtId="164" xfId="0" applyAlignment="1" applyBorder="1" applyFont="1" applyNumberFormat="1">
      <alignment horizontal="right" vertical="center"/>
    </xf>
    <xf borderId="1" fillId="0" fontId="9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 vertical="center"/>
    </xf>
    <xf borderId="38" fillId="6" fontId="3" numFmtId="164" xfId="0" applyAlignment="1" applyBorder="1" applyFill="1" applyFont="1" applyNumberFormat="1">
      <alignment horizontal="right" vertical="center"/>
    </xf>
    <xf borderId="1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10" numFmtId="0" xfId="0" applyFont="1"/>
    <xf borderId="0" fillId="0" fontId="11" numFmtId="164" xfId="0" applyAlignment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39" fillId="0" fontId="12" numFmtId="0" xfId="0" applyAlignment="1" applyBorder="1" applyFont="1">
      <alignment horizontal="center" vertical="center"/>
    </xf>
    <xf borderId="40" fillId="0" fontId="2" numFmtId="0" xfId="0" applyBorder="1" applyFont="1"/>
    <xf borderId="41" fillId="0" fontId="2" numFmtId="0" xfId="0" applyBorder="1" applyFont="1"/>
    <xf borderId="42" fillId="4" fontId="11" numFmtId="164" xfId="0" applyAlignment="1" applyBorder="1" applyFont="1" applyNumberFormat="1">
      <alignment horizontal="center" vertical="center"/>
    </xf>
    <xf borderId="23" fillId="0" fontId="13" numFmtId="0" xfId="0" applyAlignment="1" applyBorder="1" applyFont="1">
      <alignment horizontal="left" shrinkToFit="0" wrapText="1"/>
    </xf>
    <xf borderId="11" fillId="0" fontId="4" numFmtId="164" xfId="0" applyAlignment="1" applyBorder="1" applyFont="1" applyNumberFormat="1">
      <alignment horizontal="center" vertical="center"/>
    </xf>
    <xf borderId="43" fillId="7" fontId="3" numFmtId="0" xfId="0" applyBorder="1" applyFill="1" applyFont="1"/>
    <xf borderId="39" fillId="5" fontId="3" numFmtId="164" xfId="0" applyAlignment="1" applyBorder="1" applyFont="1" applyNumberFormat="1">
      <alignment horizontal="center" vertical="center"/>
    </xf>
    <xf borderId="44" fillId="0" fontId="14" numFmtId="0" xfId="0" applyAlignment="1" applyBorder="1" applyFont="1">
      <alignment horizontal="left" vertical="center"/>
    </xf>
    <xf borderId="45" fillId="0" fontId="2" numFmtId="0" xfId="0" applyBorder="1" applyFont="1"/>
    <xf borderId="46" fillId="0" fontId="2" numFmtId="0" xfId="0" applyBorder="1" applyFont="1"/>
    <xf borderId="35" fillId="4" fontId="11" numFmtId="164" xfId="0" applyAlignment="1" applyBorder="1" applyFont="1" applyNumberFormat="1">
      <alignment horizontal="center" vertical="center"/>
    </xf>
    <xf borderId="10" fillId="0" fontId="4" numFmtId="0" xfId="0" applyAlignment="1" applyBorder="1" applyFont="1">
      <alignment horizontal="left" shrinkToFit="0" wrapText="1"/>
    </xf>
    <xf borderId="47" fillId="0" fontId="3" numFmtId="0" xfId="0" applyAlignment="1" applyBorder="1" applyFont="1">
      <alignment horizontal="center" vertical="center"/>
    </xf>
    <xf borderId="36" fillId="6" fontId="3" numFmtId="164" xfId="0" applyAlignment="1" applyBorder="1" applyFont="1" applyNumberFormat="1">
      <alignment horizontal="right" vertical="center"/>
    </xf>
    <xf borderId="48" fillId="0" fontId="2" numFmtId="0" xfId="0" applyBorder="1" applyFont="1"/>
    <xf borderId="49" fillId="0" fontId="2" numFmtId="0" xfId="0" applyBorder="1" applyFont="1"/>
    <xf borderId="50" fillId="0" fontId="2" numFmtId="0" xfId="0" applyBorder="1" applyFont="1"/>
    <xf borderId="51" fillId="0" fontId="2" numFmtId="0" xfId="0" applyBorder="1" applyFont="1"/>
    <xf borderId="34" fillId="0" fontId="2" numFmtId="0" xfId="0" applyBorder="1" applyFont="1"/>
    <xf borderId="23" fillId="0" fontId="4" numFmtId="0" xfId="0" applyAlignment="1" applyBorder="1" applyFont="1">
      <alignment horizontal="left" shrinkToFit="0" wrapText="1"/>
    </xf>
    <xf borderId="39" fillId="7" fontId="3" numFmtId="164" xfId="0" applyAlignment="1" applyBorder="1" applyFont="1" applyNumberFormat="1">
      <alignment horizontal="center" vertical="center"/>
    </xf>
    <xf borderId="18" fillId="6" fontId="3" numFmtId="164" xfId="0" applyAlignment="1" applyBorder="1" applyFont="1" applyNumberFormat="1">
      <alignment horizontal="right" vertical="center"/>
    </xf>
    <xf borderId="50" fillId="0" fontId="3" numFmtId="0" xfId="0" applyAlignment="1" applyBorder="1" applyFont="1">
      <alignment horizontal="center" vertical="center"/>
    </xf>
    <xf borderId="0" fillId="0" fontId="4" numFmtId="164" xfId="0" applyAlignment="1" applyFont="1" applyNumberFormat="1">
      <alignment horizontal="center" vertical="center"/>
    </xf>
    <xf borderId="39" fillId="0" fontId="3" numFmtId="164" xfId="0" applyAlignment="1" applyBorder="1" applyFont="1" applyNumberFormat="1">
      <alignment horizontal="center" vertical="center"/>
    </xf>
    <xf borderId="52" fillId="6" fontId="3" numFmtId="164" xfId="0" applyAlignment="1" applyBorder="1" applyFont="1" applyNumberFormat="1">
      <alignment horizontal="right" vertical="center"/>
    </xf>
    <xf borderId="2" fillId="8" fontId="15" numFmtId="0" xfId="0" applyAlignment="1" applyBorder="1" applyFill="1" applyFont="1">
      <alignment horizontal="center" vertical="center"/>
    </xf>
    <xf borderId="0" fillId="0" fontId="15" numFmtId="0" xfId="0" applyAlignment="1" applyFont="1">
      <alignment vertical="center"/>
    </xf>
    <xf borderId="5" fillId="0" fontId="4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16" fillId="0" fontId="4" numFmtId="164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left" vertical="center"/>
    </xf>
    <xf borderId="23" fillId="0" fontId="3" numFmtId="3" xfId="0" applyAlignment="1" applyBorder="1" applyFont="1" applyNumberFormat="1">
      <alignment horizontal="center" vertical="center"/>
    </xf>
    <xf borderId="0" fillId="0" fontId="3" numFmtId="4" xfId="0" applyAlignment="1" applyFont="1" applyNumberFormat="1">
      <alignment horizontal="right" vertical="center"/>
    </xf>
    <xf borderId="0" fillId="0" fontId="3" numFmtId="4" xfId="0" applyAlignment="1" applyFont="1" applyNumberFormat="1">
      <alignment horizontal="center" vertical="center"/>
    </xf>
    <xf borderId="28" fillId="0" fontId="16" numFmtId="0" xfId="0" applyAlignment="1" applyBorder="1" applyFont="1">
      <alignment horizontal="right" vertical="center"/>
    </xf>
    <xf borderId="14" fillId="0" fontId="4" numFmtId="0" xfId="0" applyAlignment="1" applyBorder="1" applyFont="1">
      <alignment horizontal="center" vertical="center"/>
    </xf>
    <xf borderId="18" fillId="4" fontId="11" numFmtId="164" xfId="0" applyAlignment="1" applyBorder="1" applyFont="1" applyNumberFormat="1">
      <alignment horizontal="center" vertical="center"/>
    </xf>
    <xf borderId="0" fillId="0" fontId="4" numFmtId="0" xfId="0" applyFont="1"/>
    <xf borderId="1" fillId="0" fontId="3" numFmtId="0" xfId="0" applyAlignment="1" applyBorder="1" applyFont="1">
      <alignment vertical="center"/>
    </xf>
    <xf borderId="5" fillId="0" fontId="4" numFmtId="0" xfId="0" applyAlignment="1" applyBorder="1" applyFont="1">
      <alignment horizontal="left" vertical="center"/>
    </xf>
    <xf borderId="53" fillId="0" fontId="2" numFmtId="0" xfId="0" applyBorder="1" applyFont="1"/>
    <xf borderId="54" fillId="4" fontId="3" numFmtId="0" xfId="0" applyAlignment="1" applyBorder="1" applyFont="1">
      <alignment horizontal="center" vertical="center"/>
    </xf>
    <xf borderId="55" fillId="0" fontId="4" numFmtId="0" xfId="0" applyAlignment="1" applyBorder="1" applyFont="1">
      <alignment horizontal="center" vertical="center"/>
    </xf>
    <xf borderId="56" fillId="0" fontId="2" numFmtId="0" xfId="0" applyBorder="1" applyFont="1"/>
    <xf borderId="34" fillId="0" fontId="4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center" shrinkToFit="0" vertical="center" wrapText="1"/>
    </xf>
    <xf borderId="25" fillId="0" fontId="5" numFmtId="0" xfId="0" applyAlignment="1" applyBorder="1" applyFont="1">
      <alignment horizontal="left" shrinkToFit="0" vertical="center" wrapText="1"/>
    </xf>
    <xf borderId="23" fillId="0" fontId="4" numFmtId="10" xfId="0" applyAlignment="1" applyBorder="1" applyFont="1" applyNumberFormat="1">
      <alignment horizontal="center" vertical="center"/>
    </xf>
    <xf borderId="36" fillId="0" fontId="4" numFmtId="0" xfId="0" applyAlignment="1" applyBorder="1" applyFont="1">
      <alignment horizontal="center" shrinkToFit="0" vertical="center" wrapText="1"/>
    </xf>
    <xf borderId="23" fillId="0" fontId="4" numFmtId="164" xfId="0" applyAlignment="1" applyBorder="1" applyFont="1" applyNumberFormat="1">
      <alignment horizontal="center" vertical="center"/>
    </xf>
    <xf borderId="29" fillId="0" fontId="2" numFmtId="0" xfId="0" applyBorder="1" applyFont="1"/>
    <xf borderId="26" fillId="4" fontId="11" numFmtId="164" xfId="0" applyAlignment="1" applyBorder="1" applyFont="1" applyNumberFormat="1">
      <alignment horizontal="center" vertical="center"/>
    </xf>
    <xf borderId="57" fillId="4" fontId="11" numFmtId="164" xfId="0" applyAlignment="1" applyBorder="1" applyFont="1" applyNumberFormat="1">
      <alignment horizontal="center" vertical="center"/>
    </xf>
    <xf borderId="7" fillId="2" fontId="1" numFmtId="0" xfId="0" applyAlignment="1" applyBorder="1" applyFont="1">
      <alignment horizontal="center" vertical="center"/>
    </xf>
    <xf borderId="44" fillId="0" fontId="15" numFmtId="0" xfId="0" applyAlignment="1" applyBorder="1" applyFont="1">
      <alignment horizontal="center" vertical="center"/>
    </xf>
    <xf borderId="15" fillId="0" fontId="4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center" vertical="center"/>
    </xf>
    <xf borderId="1" fillId="0" fontId="2" numFmtId="0" xfId="0" applyBorder="1" applyFont="1"/>
    <xf borderId="17" fillId="0" fontId="4" numFmtId="0" xfId="0" applyAlignment="1" applyBorder="1" applyFont="1">
      <alignment horizontal="center" vertical="center"/>
    </xf>
    <xf borderId="57" fillId="4" fontId="3" numFmtId="0" xfId="0" applyAlignment="1" applyBorder="1" applyFont="1">
      <alignment horizontal="center" vertical="center"/>
    </xf>
    <xf borderId="23" fillId="0" fontId="3" numFmtId="164" xfId="0" applyAlignment="1" applyBorder="1" applyFont="1" applyNumberFormat="1">
      <alignment horizontal="right" vertical="center"/>
    </xf>
    <xf borderId="5" fillId="0" fontId="5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15" fillId="0" fontId="5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164" xfId="0" applyAlignment="1" applyFont="1" applyNumberFormat="1">
      <alignment vertical="center"/>
    </xf>
    <xf borderId="0" fillId="0" fontId="3" numFmtId="164" xfId="0" applyAlignment="1" applyFont="1" applyNumberFormat="1">
      <alignment vertical="center"/>
    </xf>
    <xf borderId="0" fillId="0" fontId="4" numFmtId="0" xfId="0" applyAlignment="1" applyFont="1">
      <alignment horizontal="center" vertical="center"/>
    </xf>
    <xf borderId="0" fillId="0" fontId="3" numFmtId="164" xfId="0" applyAlignment="1" applyFont="1" applyNumberFormat="1">
      <alignment horizontal="right" vertical="center"/>
    </xf>
    <xf borderId="16" fillId="0" fontId="4" numFmtId="0" xfId="0" applyAlignment="1" applyBorder="1" applyFont="1">
      <alignment vertical="center"/>
    </xf>
    <xf borderId="39" fillId="8" fontId="15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left" vertical="center"/>
    </xf>
    <xf borderId="28" fillId="0" fontId="17" numFmtId="0" xfId="0" applyAlignment="1" applyBorder="1" applyFont="1">
      <alignment vertical="center"/>
    </xf>
    <xf borderId="16" fillId="0" fontId="3" numFmtId="0" xfId="0" applyAlignment="1" applyBorder="1" applyFont="1">
      <alignment vertical="center"/>
    </xf>
    <xf borderId="25" fillId="0" fontId="17" numFmtId="0" xfId="0" applyAlignment="1" applyBorder="1" applyFont="1">
      <alignment vertical="center"/>
    </xf>
    <xf borderId="19" fillId="0" fontId="3" numFmtId="164" xfId="0" applyAlignment="1" applyBorder="1" applyFont="1" applyNumberFormat="1">
      <alignment horizontal="right" vertical="center"/>
    </xf>
    <xf borderId="23" fillId="0" fontId="16" numFmtId="0" xfId="0" applyAlignment="1" applyBorder="1" applyFont="1">
      <alignment horizontal="right" vertical="center"/>
    </xf>
    <xf borderId="1" fillId="0" fontId="4" numFmtId="0" xfId="0" applyAlignment="1" applyBorder="1" applyFont="1">
      <alignment horizontal="right" vertical="center"/>
    </xf>
    <xf borderId="0" fillId="0" fontId="4" numFmtId="0" xfId="0" applyAlignment="1" applyFont="1">
      <alignment horizontal="right" vertical="center"/>
    </xf>
    <xf borderId="39" fillId="0" fontId="18" numFmtId="0" xfId="0" applyAlignment="1" applyBorder="1" applyFont="1">
      <alignment horizontal="center" vertical="center"/>
    </xf>
    <xf borderId="26" fillId="8" fontId="11" numFmtId="164" xfId="0" applyAlignment="1" applyBorder="1" applyFont="1" applyNumberFormat="1">
      <alignment horizontal="center" vertical="center"/>
    </xf>
    <xf borderId="58" fillId="9" fontId="4" numFmtId="0" xfId="0" applyBorder="1" applyFill="1" applyFont="1"/>
    <xf borderId="59" fillId="9" fontId="4" numFmtId="0" xfId="0" applyBorder="1" applyFont="1"/>
    <xf borderId="60" fillId="9" fontId="4" numFmtId="0" xfId="0" applyBorder="1" applyFont="1"/>
    <xf borderId="61" fillId="9" fontId="4" numFmtId="0" xfId="0" applyBorder="1" applyFont="1"/>
    <xf borderId="43" fillId="9" fontId="4" numFmtId="0" xfId="0" applyBorder="1" applyFont="1"/>
    <xf borderId="62" fillId="9" fontId="4" numFmtId="0" xfId="0" applyBorder="1" applyFont="1"/>
    <xf borderId="63" fillId="9" fontId="4" numFmtId="0" xfId="0" applyBorder="1" applyFont="1"/>
    <xf borderId="26" fillId="6" fontId="4" numFmtId="0" xfId="0" applyBorder="1" applyFont="1"/>
    <xf borderId="64" fillId="9" fontId="4" numFmtId="0" xfId="0" applyBorder="1" applyFont="1"/>
    <xf borderId="65" fillId="9" fontId="4" numFmtId="0" xfId="0" applyBorder="1" applyFont="1"/>
    <xf borderId="44" fillId="0" fontId="19" numFmtId="0" xfId="0" applyAlignment="1" applyBorder="1" applyFont="1">
      <alignment horizontal="center" vertical="center"/>
    </xf>
    <xf borderId="1" fillId="0" fontId="20" numFmtId="0" xfId="0" applyAlignment="1" applyBorder="1" applyFont="1">
      <alignment shrinkToFit="0" wrapText="1"/>
    </xf>
    <xf borderId="0" fillId="0" fontId="5" numFmtId="0" xfId="0" applyFont="1"/>
    <xf borderId="0" fillId="0" fontId="5" numFmtId="1" xfId="0" applyFont="1" applyNumberFormat="1"/>
    <xf borderId="13" fillId="0" fontId="3" numFmtId="0" xfId="0" applyBorder="1" applyFont="1"/>
    <xf borderId="66" fillId="0" fontId="17" numFmtId="0" xfId="0" applyAlignment="1" applyBorder="1" applyFont="1">
      <alignment shrinkToFit="0" wrapText="1"/>
    </xf>
    <xf borderId="67" fillId="0" fontId="21" numFmtId="165" xfId="0" applyAlignment="1" applyBorder="1" applyFont="1" applyNumberFormat="1">
      <alignment horizontal="center" vertical="center"/>
    </xf>
    <xf borderId="0" fillId="0" fontId="17" numFmtId="1" xfId="0" applyFont="1" applyNumberFormat="1"/>
    <xf borderId="0" fillId="0" fontId="17" numFmtId="165" xfId="0" applyFont="1" applyNumberFormat="1"/>
    <xf borderId="1" fillId="0" fontId="5" numFmtId="0" xfId="0" applyBorder="1" applyFont="1"/>
    <xf borderId="0" fillId="0" fontId="17" numFmtId="0" xfId="0" applyFont="1"/>
    <xf borderId="1" fillId="0" fontId="17" numFmtId="0" xfId="0" applyAlignment="1" applyBorder="1" applyFont="1">
      <alignment vertical="center"/>
    </xf>
    <xf borderId="47" fillId="0" fontId="22" numFmtId="0" xfId="0" applyAlignment="1" applyBorder="1" applyFont="1">
      <alignment horizontal="center" shrinkToFit="0" vertical="center" wrapText="1"/>
    </xf>
    <xf borderId="35" fillId="10" fontId="23" numFmtId="1" xfId="0" applyAlignment="1" applyBorder="1" applyFill="1" applyFont="1" applyNumberFormat="1">
      <alignment horizontal="center" shrinkToFit="0" vertical="center" wrapText="1"/>
    </xf>
    <xf borderId="47" fillId="0" fontId="23" numFmtId="165" xfId="0" applyAlignment="1" applyBorder="1" applyFont="1" applyNumberFormat="1">
      <alignment horizontal="center" vertical="center"/>
    </xf>
    <xf borderId="68" fillId="0" fontId="17" numFmtId="0" xfId="0" applyAlignment="1" applyBorder="1" applyFont="1">
      <alignment vertical="center"/>
    </xf>
    <xf borderId="69" fillId="0" fontId="21" numFmtId="165" xfId="0" applyAlignment="1" applyBorder="1" applyFont="1" applyNumberFormat="1">
      <alignment horizontal="center" vertical="center"/>
    </xf>
    <xf borderId="68" fillId="10" fontId="17" numFmtId="1" xfId="0" applyAlignment="1" applyBorder="1" applyFont="1" applyNumberFormat="1">
      <alignment horizontal="center" vertical="center"/>
    </xf>
    <xf borderId="68" fillId="0" fontId="21" numFmtId="165" xfId="0" applyAlignment="1" applyBorder="1" applyFont="1" applyNumberFormat="1">
      <alignment horizontal="center" vertical="center"/>
    </xf>
    <xf borderId="70" fillId="0" fontId="24" numFmtId="0" xfId="0" applyAlignment="1" applyBorder="1" applyFont="1">
      <alignment shrinkToFit="0" vertical="center" wrapText="1"/>
    </xf>
    <xf borderId="71" fillId="0" fontId="17" numFmtId="0" xfId="0" applyAlignment="1" applyBorder="1" applyFont="1">
      <alignment vertical="center"/>
    </xf>
    <xf borderId="23" fillId="0" fontId="21" numFmtId="165" xfId="0" applyAlignment="1" applyBorder="1" applyFont="1" applyNumberFormat="1">
      <alignment horizontal="center" vertical="center"/>
    </xf>
    <xf borderId="71" fillId="10" fontId="17" numFmtId="1" xfId="0" applyAlignment="1" applyBorder="1" applyFont="1" applyNumberFormat="1">
      <alignment horizontal="center" vertical="center"/>
    </xf>
    <xf borderId="71" fillId="0" fontId="21" numFmtId="165" xfId="0" applyAlignment="1" applyBorder="1" applyFont="1" applyNumberFormat="1">
      <alignment horizontal="center" vertical="center"/>
    </xf>
    <xf borderId="29" fillId="0" fontId="24" numFmtId="0" xfId="0" applyAlignment="1" applyBorder="1" applyFont="1">
      <alignment shrinkToFit="0" vertical="center" wrapText="1"/>
    </xf>
    <xf borderId="71" fillId="0" fontId="25" numFmtId="0" xfId="0" applyAlignment="1" applyBorder="1" applyFont="1">
      <alignment shrinkToFit="0" vertical="top" wrapText="1"/>
    </xf>
    <xf borderId="71" fillId="0" fontId="17" numFmtId="0" xfId="0" applyAlignment="1" applyBorder="1" applyFont="1">
      <alignment shrinkToFit="0" vertical="center" wrapText="1"/>
    </xf>
    <xf borderId="71" fillId="10" fontId="21" numFmtId="1" xfId="0" applyAlignment="1" applyBorder="1" applyFont="1" applyNumberFormat="1">
      <alignment horizontal="center" vertical="center"/>
    </xf>
    <xf borderId="29" fillId="0" fontId="24" numFmtId="0" xfId="0" applyAlignment="1" applyBorder="1" applyFont="1">
      <alignment vertical="center"/>
    </xf>
    <xf borderId="72" fillId="0" fontId="17" numFmtId="0" xfId="0" applyAlignment="1" applyBorder="1" applyFont="1">
      <alignment vertical="center"/>
    </xf>
    <xf borderId="73" fillId="0" fontId="21" numFmtId="165" xfId="0" applyAlignment="1" applyBorder="1" applyFont="1" applyNumberFormat="1">
      <alignment horizontal="center" vertical="center"/>
    </xf>
    <xf borderId="72" fillId="10" fontId="21" numFmtId="1" xfId="0" applyAlignment="1" applyBorder="1" applyFont="1" applyNumberFormat="1">
      <alignment horizontal="center" vertical="center"/>
    </xf>
    <xf borderId="72" fillId="0" fontId="21" numFmtId="165" xfId="0" applyAlignment="1" applyBorder="1" applyFont="1" applyNumberFormat="1">
      <alignment horizontal="center" vertical="center"/>
    </xf>
    <xf borderId="74" fillId="0" fontId="24" numFmtId="0" xfId="0" applyAlignment="1" applyBorder="1" applyFont="1">
      <alignment shrinkToFit="0" vertical="center" wrapText="1"/>
    </xf>
    <xf borderId="75" fillId="0" fontId="17" numFmtId="0" xfId="0" applyAlignment="1" applyBorder="1" applyFont="1">
      <alignment vertical="center"/>
    </xf>
    <xf borderId="76" fillId="0" fontId="5" numFmtId="0" xfId="0" applyBorder="1" applyFont="1"/>
    <xf borderId="77" fillId="0" fontId="23" numFmtId="0" xfId="0" applyAlignment="1" applyBorder="1" applyFont="1">
      <alignment horizontal="center" vertical="center"/>
    </xf>
    <xf borderId="78" fillId="0" fontId="26" numFmtId="165" xfId="0" applyAlignment="1" applyBorder="1" applyFont="1" applyNumberFormat="1">
      <alignment horizontal="center" vertical="center"/>
    </xf>
    <xf borderId="78" fillId="0" fontId="27" numFmtId="0" xfId="0" applyAlignment="1" applyBorder="1" applyFont="1">
      <alignment shrinkToFit="0" vertical="center" wrapText="1"/>
    </xf>
    <xf borderId="44" fillId="0" fontId="28" numFmtId="0" xfId="0" applyAlignment="1" applyBorder="1" applyFont="1">
      <alignment horizontal="left"/>
    </xf>
    <xf borderId="45" fillId="0" fontId="5" numFmtId="0" xfId="0" applyBorder="1" applyFont="1"/>
    <xf borderId="46" fillId="0" fontId="5" numFmtId="0" xfId="0" applyBorder="1" applyFont="1"/>
    <xf borderId="13" fillId="0" fontId="5" numFmtId="0" xfId="0" applyBorder="1" applyFont="1"/>
    <xf borderId="44" fillId="0" fontId="5" numFmtId="0" xfId="0" applyBorder="1" applyFont="1"/>
    <xf borderId="79" fillId="0" fontId="5" numFmtId="0" xfId="0" applyAlignment="1" applyBorder="1" applyFont="1">
      <alignment horizontal="center"/>
    </xf>
    <xf borderId="80" fillId="0" fontId="5" numFmtId="0" xfId="0" applyAlignment="1" applyBorder="1" applyFont="1">
      <alignment horizontal="center"/>
    </xf>
    <xf borderId="81" fillId="0" fontId="17" numFmtId="0" xfId="0" applyBorder="1" applyFont="1"/>
    <xf borderId="82" fillId="0" fontId="29" numFmtId="165" xfId="0" applyAlignment="1" applyBorder="1" applyFont="1" applyNumberFormat="1">
      <alignment horizontal="center" vertical="center"/>
    </xf>
    <xf borderId="82" fillId="0" fontId="29" numFmtId="0" xfId="0" applyAlignment="1" applyBorder="1" applyFont="1">
      <alignment horizontal="center"/>
    </xf>
    <xf borderId="83" fillId="0" fontId="29" numFmtId="165" xfId="0" applyAlignment="1" applyBorder="1" applyFont="1" applyNumberFormat="1">
      <alignment horizontal="center" vertical="center"/>
    </xf>
    <xf borderId="44" fillId="0" fontId="29" numFmtId="0" xfId="0" applyAlignment="1" applyBorder="1" applyFont="1">
      <alignment horizontal="left"/>
    </xf>
    <xf borderId="84" fillId="0" fontId="30" numFmtId="0" xfId="0" applyBorder="1" applyFont="1"/>
    <xf borderId="18" fillId="0" fontId="30" numFmtId="165" xfId="0" applyBorder="1" applyFont="1" applyNumberFormat="1"/>
    <xf borderId="27" fillId="0" fontId="11" numFmtId="0" xfId="0" applyBorder="1" applyFont="1"/>
    <xf borderId="18" fillId="0" fontId="31" numFmtId="165" xfId="0" applyBorder="1" applyFont="1" applyNumberFormat="1"/>
    <xf borderId="18" fillId="0" fontId="30" numFmtId="0" xfId="0" applyBorder="1" applyFont="1"/>
    <xf borderId="18" fillId="10" fontId="30" numFmtId="0" xfId="0" applyBorder="1" applyFont="1"/>
    <xf borderId="81" fillId="0" fontId="30" numFmtId="0" xfId="0" applyBorder="1" applyFont="1"/>
    <xf borderId="82" fillId="0" fontId="30" numFmtId="165" xfId="0" applyBorder="1" applyFont="1" applyNumberFormat="1"/>
    <xf borderId="83" fillId="0" fontId="11" numFmtId="0" xfId="0" applyBorder="1" applyFont="1"/>
    <xf borderId="78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0</xdr:row>
      <xdr:rowOff>28575</xdr:rowOff>
    </xdr:from>
    <xdr:ext cx="93345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46</xdr:row>
      <xdr:rowOff>28575</xdr:rowOff>
    </xdr:from>
    <xdr:ext cx="93345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190500</xdr:colOff>
      <xdr:row>13</xdr:row>
      <xdr:rowOff>142875</xdr:rowOff>
    </xdr:from>
    <xdr:ext cx="3390900" cy="1381125"/>
    <xdr:sp>
      <xdr:nvSpPr>
        <xdr:cNvPr id="3" name="Shape 3"/>
        <xdr:cNvSpPr txBox="1"/>
      </xdr:nvSpPr>
      <xdr:spPr>
        <a:xfrm>
          <a:off x="3655313" y="3089438"/>
          <a:ext cx="3381375" cy="1381125"/>
        </a:xfrm>
        <a:prstGeom prst="rect">
          <a:avLst/>
        </a:prstGeom>
        <a:solidFill>
          <a:srgbClr val="B3E5A0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N.B.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Inserire nella colonna verde la tipologia di Istituzione Scolastica  e il numero di docenti e ata complessivo dell'organico dell'autonomia. Il numero può essere desunto dal lenzuolone F.M.O.F pubblicato e che illustra le modalità di calcolo del F.M.O.F 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6.86"/>
    <col customWidth="1" min="3" max="3" width="9.14"/>
    <col customWidth="1" min="4" max="4" width="6.43"/>
    <col customWidth="1" min="5" max="5" width="6.14"/>
    <col customWidth="1" min="6" max="7" width="13.43"/>
    <col customWidth="1" min="8" max="8" width="16.0"/>
    <col customWidth="1" min="9" max="9" width="9.14"/>
    <col customWidth="1" min="10" max="26" width="8.86"/>
  </cols>
  <sheetData>
    <row r="1" ht="18.0" customHeight="1">
      <c r="A1" s="1"/>
      <c r="D1" s="2" t="s">
        <v>0</v>
      </c>
      <c r="E1" s="3"/>
      <c r="F1" s="3"/>
      <c r="G1" s="3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8.0" customHeight="1">
      <c r="A2" s="7"/>
      <c r="B2" s="8"/>
      <c r="C2" s="8"/>
      <c r="D2" s="9" t="s">
        <v>1</v>
      </c>
      <c r="E2" s="10"/>
      <c r="F2" s="10"/>
      <c r="G2" s="10"/>
      <c r="H2" s="11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2.75" customHeight="1">
      <c r="A3" s="12"/>
      <c r="B3" s="13"/>
      <c r="C3" s="14"/>
      <c r="D3" s="15"/>
      <c r="E3" s="15"/>
      <c r="F3" s="15"/>
      <c r="G3" s="15"/>
      <c r="H3" s="1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2.75" customHeight="1">
      <c r="A4" s="17"/>
      <c r="B4" s="8"/>
      <c r="C4" s="18"/>
      <c r="D4" s="19" t="s">
        <v>2</v>
      </c>
      <c r="E4" s="20"/>
      <c r="F4" s="21" t="s">
        <v>3</v>
      </c>
      <c r="G4" s="21" t="s">
        <v>4</v>
      </c>
      <c r="H4" s="22" t="s">
        <v>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2.75" customHeight="1">
      <c r="A5" s="23" t="s">
        <v>6</v>
      </c>
      <c r="B5" s="24"/>
      <c r="C5" s="25"/>
      <c r="D5" s="26" t="s">
        <v>7</v>
      </c>
      <c r="E5" s="20"/>
      <c r="F5" s="27" t="s">
        <v>7</v>
      </c>
      <c r="G5" s="28">
        <v>0.327</v>
      </c>
      <c r="H5" s="29" t="s">
        <v>8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2.75" customHeight="1">
      <c r="A6" s="30" t="s">
        <v>9</v>
      </c>
      <c r="B6" s="31"/>
      <c r="C6" s="32">
        <v>0.0</v>
      </c>
      <c r="D6" s="33">
        <v>317.31</v>
      </c>
      <c r="E6" s="20"/>
      <c r="F6" s="34">
        <f t="shared" ref="F6:F8" si="1">C6*D6</f>
        <v>0</v>
      </c>
      <c r="G6" s="34">
        <f t="shared" ref="G6:G8" si="2">F6-(F6/1.327)</f>
        <v>0</v>
      </c>
      <c r="H6" s="35">
        <f t="shared" ref="H6:H8" si="3">F6-G6</f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2.75" customHeight="1">
      <c r="A7" s="36" t="s">
        <v>10</v>
      </c>
      <c r="B7" s="37"/>
      <c r="C7" s="32">
        <v>0.0</v>
      </c>
      <c r="D7" s="38">
        <v>323.01</v>
      </c>
      <c r="E7" s="20"/>
      <c r="F7" s="34">
        <f t="shared" si="1"/>
        <v>0</v>
      </c>
      <c r="G7" s="34">
        <f t="shared" si="2"/>
        <v>0</v>
      </c>
      <c r="H7" s="35">
        <f t="shared" si="3"/>
        <v>0</v>
      </c>
      <c r="I7" s="6"/>
      <c r="J7" s="39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36" t="s">
        <v>11</v>
      </c>
      <c r="B8" s="37"/>
      <c r="C8" s="32">
        <v>0.0</v>
      </c>
      <c r="D8" s="38">
        <v>1073.07</v>
      </c>
      <c r="E8" s="20"/>
      <c r="F8" s="34">
        <f t="shared" si="1"/>
        <v>0</v>
      </c>
      <c r="G8" s="34">
        <f t="shared" si="2"/>
        <v>0</v>
      </c>
      <c r="H8" s="35">
        <f t="shared" si="3"/>
        <v>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7.25" customHeight="1">
      <c r="A9" s="40" t="s">
        <v>6</v>
      </c>
      <c r="B9" s="41"/>
      <c r="C9" s="42"/>
      <c r="D9" s="43"/>
      <c r="E9" s="43"/>
      <c r="F9" s="43"/>
      <c r="G9" s="43"/>
      <c r="H9" s="4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45" t="s">
        <v>12</v>
      </c>
      <c r="B10" s="46"/>
      <c r="C10" s="32">
        <v>0.0</v>
      </c>
      <c r="D10" s="38">
        <v>2567.94</v>
      </c>
      <c r="E10" s="20"/>
      <c r="F10" s="34">
        <f>C10*D10</f>
        <v>0</v>
      </c>
      <c r="G10" s="34">
        <f>F10-(F10/1.327)</f>
        <v>0</v>
      </c>
      <c r="H10" s="35">
        <f>F10-G10</f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47" t="s">
        <v>13</v>
      </c>
      <c r="B11" s="8"/>
      <c r="C11" s="18"/>
      <c r="D11" s="48"/>
      <c r="E11" s="49"/>
      <c r="F11" s="49"/>
      <c r="G11" s="49"/>
      <c r="H11" s="50"/>
      <c r="I11" s="6"/>
      <c r="J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0" customHeight="1">
      <c r="A12" s="51" t="s">
        <v>14</v>
      </c>
      <c r="B12" s="52"/>
      <c r="C12" s="52"/>
      <c r="D12" s="53"/>
      <c r="E12" s="54"/>
      <c r="F12" s="54"/>
      <c r="G12" s="54"/>
      <c r="H12" s="5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56" t="s">
        <v>15</v>
      </c>
      <c r="B13" s="52"/>
      <c r="C13" s="52"/>
      <c r="D13" s="57">
        <v>0.0</v>
      </c>
      <c r="E13" s="11"/>
      <c r="F13" s="58">
        <f t="shared" ref="F13:F15" si="4">C13*D13</f>
        <v>0</v>
      </c>
      <c r="G13" s="59">
        <f t="shared" ref="G13:G17" si="5">F13-(F13/1.327)</f>
        <v>0</v>
      </c>
      <c r="H13" s="60">
        <f t="shared" ref="H13:H17" si="6">F13-G13</f>
        <v>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61" t="s">
        <v>16</v>
      </c>
      <c r="B14" s="62"/>
      <c r="C14" s="63">
        <v>1.0</v>
      </c>
      <c r="D14" s="57">
        <v>0.0</v>
      </c>
      <c r="E14" s="11"/>
      <c r="F14" s="34">
        <f t="shared" si="4"/>
        <v>0</v>
      </c>
      <c r="G14" s="34">
        <f t="shared" si="5"/>
        <v>0</v>
      </c>
      <c r="H14" s="35">
        <f t="shared" si="6"/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2.5" customHeight="1">
      <c r="A15" s="64" t="s">
        <v>17</v>
      </c>
      <c r="B15" s="52"/>
      <c r="C15" s="65">
        <v>0.0</v>
      </c>
      <c r="D15" s="66">
        <v>330.44</v>
      </c>
      <c r="E15" s="14"/>
      <c r="F15" s="67">
        <f t="shared" si="4"/>
        <v>0</v>
      </c>
      <c r="G15" s="34">
        <f t="shared" si="5"/>
        <v>0</v>
      </c>
      <c r="H15" s="35">
        <f t="shared" si="6"/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7.75" customHeight="1">
      <c r="A16" s="68" t="s">
        <v>18</v>
      </c>
      <c r="B16" s="13"/>
      <c r="C16" s="69">
        <v>0.0</v>
      </c>
      <c r="D16" s="66">
        <v>37.69</v>
      </c>
      <c r="E16" s="14"/>
      <c r="F16" s="34">
        <f>D16*C16</f>
        <v>0</v>
      </c>
      <c r="G16" s="70">
        <f t="shared" si="5"/>
        <v>0</v>
      </c>
      <c r="H16" s="35">
        <f t="shared" si="6"/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2.5" customHeight="1">
      <c r="A17" s="71" t="s">
        <v>19</v>
      </c>
      <c r="C17" s="72"/>
      <c r="D17" s="72"/>
      <c r="E17" s="72"/>
      <c r="F17" s="73">
        <v>0.0</v>
      </c>
      <c r="G17" s="70">
        <f t="shared" si="5"/>
        <v>0</v>
      </c>
      <c r="H17" s="35">
        <f t="shared" si="6"/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8.25" customHeight="1">
      <c r="A18" s="74"/>
      <c r="B18" s="75"/>
      <c r="C18" s="75"/>
      <c r="D18" s="76"/>
      <c r="E18" s="76"/>
      <c r="F18" s="77"/>
      <c r="G18" s="77"/>
      <c r="H18" s="78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2.75" customHeight="1">
      <c r="A19" s="79" t="s">
        <v>20</v>
      </c>
      <c r="B19" s="80"/>
      <c r="C19" s="80"/>
      <c r="D19" s="80"/>
      <c r="E19" s="81"/>
      <c r="F19" s="82">
        <f t="shared" ref="F19:H19" si="7">F6+F7+F8+F10+F13+F14+F15+F16+F17</f>
        <v>0</v>
      </c>
      <c r="G19" s="82">
        <f t="shared" si="7"/>
        <v>0</v>
      </c>
      <c r="H19" s="82">
        <f t="shared" si="7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2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8.5" customHeight="1">
      <c r="A21" s="83" t="s">
        <v>21</v>
      </c>
      <c r="B21" s="20"/>
      <c r="C21" s="65">
        <v>0.0</v>
      </c>
      <c r="D21" s="84">
        <v>105.41</v>
      </c>
      <c r="E21" s="14"/>
      <c r="F21" s="34">
        <f>C21*D21</f>
        <v>0</v>
      </c>
      <c r="G21" s="34">
        <f t="shared" ref="G21:G22" si="8">F21-(F21/1.327)</f>
        <v>0</v>
      </c>
      <c r="H21" s="34">
        <f t="shared" ref="H21:H22" si="9">F21-G21</f>
        <v>0</v>
      </c>
      <c r="I21" s="6"/>
      <c r="J21" s="85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7.0" customHeight="1">
      <c r="A22" s="83" t="s">
        <v>22</v>
      </c>
      <c r="B22" s="20"/>
      <c r="C22" s="86">
        <v>0.0</v>
      </c>
      <c r="D22" s="80"/>
      <c r="E22" s="81"/>
      <c r="F22" s="70">
        <f>C22-F21</f>
        <v>0</v>
      </c>
      <c r="G22" s="34">
        <f t="shared" si="8"/>
        <v>0</v>
      </c>
      <c r="H22" s="34">
        <f t="shared" si="9"/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2.75" customHeight="1">
      <c r="A23" s="87" t="s">
        <v>23</v>
      </c>
      <c r="B23" s="88"/>
      <c r="C23" s="88"/>
      <c r="D23" s="88"/>
      <c r="E23" s="89"/>
      <c r="F23" s="90">
        <f t="shared" ref="F23:H23" si="10">SUM(F21:F22)</f>
        <v>0</v>
      </c>
      <c r="G23" s="90">
        <f t="shared" si="10"/>
        <v>0</v>
      </c>
      <c r="H23" s="90">
        <f t="shared" si="10"/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2.75" customHeight="1">
      <c r="A24" s="91" t="s">
        <v>24</v>
      </c>
      <c r="B24" s="14"/>
      <c r="C24" s="92"/>
      <c r="D24" s="84">
        <v>782.8</v>
      </c>
      <c r="E24" s="14"/>
      <c r="F24" s="93">
        <v>0.0</v>
      </c>
      <c r="G24" s="67">
        <f>F24-(F24/1.327)</f>
        <v>0</v>
      </c>
      <c r="H24" s="67">
        <f>F24-G24</f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2.75" customHeight="1">
      <c r="A25" s="94"/>
      <c r="B25" s="95"/>
      <c r="C25" s="96"/>
      <c r="E25" s="95"/>
      <c r="F25" s="97"/>
      <c r="G25" s="97"/>
      <c r="H25" s="97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2.75" customHeight="1">
      <c r="A26" s="94"/>
      <c r="B26" s="95"/>
      <c r="C26" s="96"/>
      <c r="E26" s="95"/>
      <c r="F26" s="97"/>
      <c r="G26" s="97"/>
      <c r="H26" s="97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55.5" customHeight="1">
      <c r="A27" s="17"/>
      <c r="B27" s="18"/>
      <c r="C27" s="96"/>
      <c r="D27" s="8"/>
      <c r="E27" s="18"/>
      <c r="F27" s="98"/>
      <c r="G27" s="98"/>
      <c r="H27" s="9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6.5" customHeight="1">
      <c r="A28" s="99" t="s">
        <v>25</v>
      </c>
      <c r="B28" s="20"/>
      <c r="C28" s="100"/>
      <c r="D28" s="80"/>
      <c r="E28" s="81"/>
      <c r="F28" s="101">
        <v>0.0</v>
      </c>
      <c r="G28" s="34">
        <f t="shared" ref="G28:G30" si="11">F28-(F28/1.327)</f>
        <v>0</v>
      </c>
      <c r="H28" s="34">
        <f t="shared" ref="H28:H30" si="12">F28-G28</f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7.75" customHeight="1">
      <c r="A29" s="99" t="s">
        <v>26</v>
      </c>
      <c r="B29" s="20"/>
      <c r="C29" s="102"/>
      <c r="D29" s="103">
        <v>1061.6</v>
      </c>
      <c r="E29" s="95"/>
      <c r="F29" s="101">
        <v>0.0</v>
      </c>
      <c r="G29" s="34">
        <f t="shared" si="11"/>
        <v>0</v>
      </c>
      <c r="H29" s="34">
        <f t="shared" si="12"/>
        <v>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7.75" customHeight="1">
      <c r="A30" s="91" t="s">
        <v>27</v>
      </c>
      <c r="B30" s="14"/>
      <c r="C30" s="104"/>
      <c r="D30" s="80"/>
      <c r="E30" s="81"/>
      <c r="F30" s="105">
        <v>0.0</v>
      </c>
      <c r="G30" s="67">
        <f t="shared" si="11"/>
        <v>0</v>
      </c>
      <c r="H30" s="67">
        <f t="shared" si="12"/>
        <v>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106" t="s">
        <v>28</v>
      </c>
      <c r="B31" s="3"/>
      <c r="C31" s="3"/>
      <c r="D31" s="3"/>
      <c r="E31" s="3"/>
      <c r="F31" s="3"/>
      <c r="G31" s="3"/>
      <c r="H31" s="4"/>
      <c r="I31" s="107"/>
      <c r="J31" s="10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4.75" customHeight="1">
      <c r="A32" s="108" t="s">
        <v>29</v>
      </c>
      <c r="B32" s="109"/>
      <c r="C32" s="32">
        <v>0.0</v>
      </c>
      <c r="D32" s="110">
        <v>1529.04</v>
      </c>
      <c r="E32" s="20"/>
      <c r="F32" s="34">
        <f t="shared" ref="F32:F34" si="13">C32*D32</f>
        <v>0</v>
      </c>
      <c r="G32" s="34">
        <f t="shared" ref="G32:G34" si="14">F32-(F32/1.327)</f>
        <v>0</v>
      </c>
      <c r="H32" s="34">
        <f t="shared" ref="H32:H34" si="15">F32-G32</f>
        <v>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0.25" customHeight="1">
      <c r="A33" s="30" t="s">
        <v>30</v>
      </c>
      <c r="B33" s="31"/>
      <c r="C33" s="32">
        <v>0.0</v>
      </c>
      <c r="D33" s="110">
        <v>613.42</v>
      </c>
      <c r="E33" s="20"/>
      <c r="F33" s="34">
        <f t="shared" si="13"/>
        <v>0</v>
      </c>
      <c r="G33" s="34">
        <f t="shared" si="14"/>
        <v>0</v>
      </c>
      <c r="H33" s="34">
        <f t="shared" si="15"/>
        <v>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.25" customHeight="1">
      <c r="A34" s="45" t="s">
        <v>31</v>
      </c>
      <c r="B34" s="13"/>
      <c r="C34" s="32">
        <v>0.0</v>
      </c>
      <c r="D34" s="110">
        <v>35.47</v>
      </c>
      <c r="E34" s="20"/>
      <c r="F34" s="34">
        <f t="shared" si="13"/>
        <v>0</v>
      </c>
      <c r="G34" s="34">
        <f t="shared" si="14"/>
        <v>0</v>
      </c>
      <c r="H34" s="34">
        <f t="shared" si="15"/>
        <v>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2.75" customHeight="1">
      <c r="A35" s="111" t="s">
        <v>6</v>
      </c>
      <c r="B35" s="8"/>
      <c r="C35" s="18"/>
      <c r="D35" s="112"/>
      <c r="E35" s="52"/>
      <c r="F35" s="52"/>
      <c r="G35" s="52"/>
      <c r="H35" s="20"/>
      <c r="I35" s="113"/>
      <c r="J35" s="11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2.75" customHeight="1">
      <c r="A36" s="115" t="s">
        <v>32</v>
      </c>
      <c r="B36" s="52"/>
      <c r="C36" s="20"/>
      <c r="D36" s="116"/>
      <c r="E36" s="18"/>
      <c r="F36" s="117">
        <f t="shared" ref="F36:H36" si="16">F32+F33+F34</f>
        <v>0</v>
      </c>
      <c r="G36" s="117">
        <f t="shared" si="16"/>
        <v>0</v>
      </c>
      <c r="H36" s="117">
        <f t="shared" si="16"/>
        <v>0</v>
      </c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</row>
    <row r="37" ht="8.25" customHeight="1">
      <c r="A37" s="119"/>
      <c r="B37" s="15"/>
      <c r="C37" s="15"/>
      <c r="D37" s="15"/>
      <c r="E37" s="113"/>
      <c r="F37" s="113"/>
      <c r="G37" s="113"/>
      <c r="H37" s="113"/>
      <c r="I37" s="113"/>
      <c r="J37" s="113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2.75" customHeight="1">
      <c r="A38" s="106" t="s">
        <v>33</v>
      </c>
      <c r="B38" s="3"/>
      <c r="C38" s="3"/>
      <c r="D38" s="3"/>
      <c r="E38" s="3"/>
      <c r="F38" s="3"/>
      <c r="G38" s="3"/>
      <c r="H38" s="4"/>
      <c r="I38" s="107"/>
      <c r="J38" s="107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5.5" customHeight="1">
      <c r="A39" s="120" t="s">
        <v>34</v>
      </c>
      <c r="B39" s="121"/>
      <c r="C39" s="122">
        <v>0.0</v>
      </c>
      <c r="D39" s="123" t="s">
        <v>2</v>
      </c>
      <c r="E39" s="124"/>
      <c r="F39" s="125" t="s">
        <v>3</v>
      </c>
      <c r="G39" s="126" t="s">
        <v>4</v>
      </c>
      <c r="H39" s="21" t="s">
        <v>5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.75" customHeight="1">
      <c r="A40" s="127" t="s">
        <v>35</v>
      </c>
      <c r="B40" s="13"/>
      <c r="C40" s="14"/>
      <c r="D40" s="26" t="s">
        <v>7</v>
      </c>
      <c r="E40" s="20"/>
      <c r="F40" s="27" t="s">
        <v>7</v>
      </c>
      <c r="G40" s="128">
        <v>0.327</v>
      </c>
      <c r="H40" s="129" t="s">
        <v>8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7.75" customHeight="1">
      <c r="A41" s="7"/>
      <c r="B41" s="8"/>
      <c r="C41" s="18"/>
      <c r="D41" s="130">
        <v>176.18</v>
      </c>
      <c r="E41" s="131"/>
      <c r="F41" s="132">
        <f>C39*D41</f>
        <v>0</v>
      </c>
      <c r="G41" s="133">
        <f>F41-(F41/1.327)</f>
        <v>0</v>
      </c>
      <c r="H41" s="132">
        <f>F41-G41</f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0" customHeight="1">
      <c r="A42" s="119"/>
      <c r="B42" s="15"/>
      <c r="C42" s="15"/>
      <c r="D42" s="15"/>
      <c r="E42" s="113"/>
      <c r="F42" s="113"/>
      <c r="G42" s="113"/>
      <c r="H42" s="113"/>
      <c r="I42" s="113"/>
      <c r="J42" s="113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2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8.0" customHeight="1">
      <c r="A47" s="1"/>
      <c r="D47" s="2" t="s">
        <v>0</v>
      </c>
      <c r="E47" s="3"/>
      <c r="F47" s="3"/>
      <c r="G47" s="3"/>
      <c r="H47" s="4"/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8.0" customHeight="1">
      <c r="A48" s="7"/>
      <c r="B48" s="8"/>
      <c r="C48" s="8"/>
      <c r="D48" s="134" t="s">
        <v>36</v>
      </c>
      <c r="E48" s="10"/>
      <c r="F48" s="10"/>
      <c r="G48" s="10"/>
      <c r="H48" s="11"/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2.75" customHeight="1">
      <c r="A49" s="6"/>
      <c r="B49" s="6"/>
      <c r="C49" s="6"/>
      <c r="D49" s="15"/>
      <c r="E49" s="15"/>
      <c r="F49" s="15"/>
      <c r="G49" s="15"/>
      <c r="H49" s="1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106" t="s">
        <v>37</v>
      </c>
      <c r="B50" s="3"/>
      <c r="C50" s="3"/>
      <c r="D50" s="3"/>
      <c r="E50" s="3"/>
      <c r="F50" s="3"/>
      <c r="G50" s="3"/>
      <c r="H50" s="4"/>
      <c r="I50" s="107"/>
      <c r="J50" s="10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8.0" customHeight="1">
      <c r="A51" s="135"/>
      <c r="B51" s="88"/>
      <c r="C51" s="88"/>
      <c r="D51" s="26" t="s">
        <v>38</v>
      </c>
      <c r="E51" s="20"/>
      <c r="F51" s="136" t="s">
        <v>3</v>
      </c>
      <c r="G51" s="137" t="s">
        <v>4</v>
      </c>
      <c r="H51" s="21" t="s">
        <v>5</v>
      </c>
      <c r="I51" s="138"/>
      <c r="J51" s="13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7.75" customHeight="1">
      <c r="A52" s="139"/>
      <c r="D52" s="26" t="s">
        <v>7</v>
      </c>
      <c r="E52" s="20"/>
      <c r="F52" s="140" t="s">
        <v>7</v>
      </c>
      <c r="G52" s="128">
        <v>0.327</v>
      </c>
      <c r="H52" s="21" t="s">
        <v>8</v>
      </c>
      <c r="I52" s="138"/>
      <c r="J52" s="13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75" customHeight="1">
      <c r="A53" s="30" t="s">
        <v>39</v>
      </c>
      <c r="B53" s="31"/>
      <c r="C53" s="141">
        <v>0.0</v>
      </c>
      <c r="D53" s="130">
        <v>85.04</v>
      </c>
      <c r="E53" s="20"/>
      <c r="F53" s="34">
        <f>C53*D53</f>
        <v>0</v>
      </c>
      <c r="G53" s="142">
        <f>F53-(F53/1.327)</f>
        <v>0</v>
      </c>
      <c r="H53" s="34">
        <f>F53-G53</f>
        <v>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75" customHeight="1">
      <c r="A54" s="143" t="s">
        <v>6</v>
      </c>
      <c r="B54" s="144"/>
      <c r="C54" s="145"/>
      <c r="D54" s="146"/>
      <c r="E54" s="147"/>
      <c r="F54" s="148"/>
      <c r="G54" s="149"/>
      <c r="H54" s="34"/>
      <c r="I54" s="150"/>
      <c r="J54" s="150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75" customHeight="1">
      <c r="A55" s="36" t="s">
        <v>40</v>
      </c>
      <c r="B55" s="151"/>
      <c r="C55" s="141">
        <v>0.0</v>
      </c>
      <c r="D55" s="130">
        <v>2500.0</v>
      </c>
      <c r="E55" s="20"/>
      <c r="F55" s="34">
        <f>D55*C55</f>
        <v>0</v>
      </c>
      <c r="G55" s="142">
        <f>F55-(F55/1.327)</f>
        <v>0</v>
      </c>
      <c r="H55" s="67">
        <f>F55-G55</f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75" customHeight="1">
      <c r="A56" s="115" t="s">
        <v>32</v>
      </c>
      <c r="B56" s="52"/>
      <c r="C56" s="20"/>
      <c r="D56" s="26"/>
      <c r="E56" s="20"/>
      <c r="F56" s="82">
        <f t="shared" ref="F56:H56" si="17">F53+F55</f>
        <v>0</v>
      </c>
      <c r="G56" s="133">
        <f t="shared" si="17"/>
        <v>0</v>
      </c>
      <c r="H56" s="132">
        <f t="shared" si="17"/>
        <v>0</v>
      </c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ht="26.25" customHeight="1">
      <c r="A57" s="119"/>
      <c r="B57" s="15"/>
      <c r="C57" s="15"/>
      <c r="D57" s="15"/>
      <c r="E57" s="15"/>
      <c r="F57" s="15"/>
      <c r="G57" s="15"/>
      <c r="H57" s="15"/>
      <c r="I57" s="15"/>
      <c r="J57" s="15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75" customHeight="1">
      <c r="A58" s="152" t="s">
        <v>41</v>
      </c>
      <c r="B58" s="80"/>
      <c r="C58" s="80"/>
      <c r="D58" s="80"/>
      <c r="E58" s="80"/>
      <c r="F58" s="80"/>
      <c r="G58" s="80"/>
      <c r="H58" s="81"/>
      <c r="I58" s="107"/>
      <c r="J58" s="10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75" customHeight="1">
      <c r="A59" s="153" t="s">
        <v>31</v>
      </c>
      <c r="C59" s="95"/>
      <c r="D59" s="116" t="s">
        <v>38</v>
      </c>
      <c r="E59" s="18"/>
      <c r="F59" s="125" t="s">
        <v>3</v>
      </c>
      <c r="G59" s="137" t="s">
        <v>4</v>
      </c>
      <c r="H59" s="125" t="s">
        <v>5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34.5" customHeight="1">
      <c r="A60" s="111" t="s">
        <v>6</v>
      </c>
      <c r="B60" s="8"/>
      <c r="C60" s="18"/>
      <c r="D60" s="26" t="s">
        <v>7</v>
      </c>
      <c r="E60" s="20"/>
      <c r="F60" s="27" t="s">
        <v>7</v>
      </c>
      <c r="G60" s="28">
        <v>0.327</v>
      </c>
      <c r="H60" s="29" t="s">
        <v>8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75" customHeight="1">
      <c r="A61" s="154" t="s">
        <v>42</v>
      </c>
      <c r="B61" s="155"/>
      <c r="C61" s="65">
        <v>0.0</v>
      </c>
      <c r="D61" s="130">
        <v>30.32</v>
      </c>
      <c r="E61" s="20"/>
      <c r="F61" s="34">
        <f t="shared" ref="F61:F62" si="18">C61*D61</f>
        <v>0</v>
      </c>
      <c r="G61" s="34">
        <f t="shared" ref="G61:G62" si="19">F61-(F61/1.327)</f>
        <v>0</v>
      </c>
      <c r="H61" s="35">
        <f t="shared" ref="H61:H62" si="20">F61-G61</f>
        <v>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75" customHeight="1">
      <c r="A62" s="156" t="s">
        <v>43</v>
      </c>
      <c r="B62" s="31"/>
      <c r="C62" s="32"/>
      <c r="D62" s="66">
        <v>30.32</v>
      </c>
      <c r="E62" s="14"/>
      <c r="F62" s="34">
        <f t="shared" si="18"/>
        <v>0</v>
      </c>
      <c r="G62" s="67">
        <f t="shared" si="19"/>
        <v>0</v>
      </c>
      <c r="H62" s="157">
        <f t="shared" si="20"/>
        <v>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75" customHeight="1">
      <c r="A63" s="158" t="s">
        <v>32</v>
      </c>
      <c r="B63" s="52"/>
      <c r="C63" s="20"/>
      <c r="D63" s="26"/>
      <c r="E63" s="52"/>
      <c r="F63" s="132">
        <f t="shared" ref="F63:H63" si="21">F61+F62</f>
        <v>0</v>
      </c>
      <c r="G63" s="132">
        <f t="shared" si="21"/>
        <v>0</v>
      </c>
      <c r="H63" s="132">
        <f t="shared" si="21"/>
        <v>0</v>
      </c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</row>
    <row r="64" ht="12.75" customHeight="1">
      <c r="A64" s="159"/>
      <c r="B64" s="160"/>
      <c r="C64" s="160"/>
      <c r="D64" s="149"/>
      <c r="E64" s="149"/>
      <c r="F64" s="77"/>
      <c r="G64" s="77"/>
      <c r="H64" s="77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</row>
    <row r="65" ht="12.75" customHeight="1">
      <c r="A65" s="160"/>
      <c r="B65" s="160"/>
      <c r="C65" s="160"/>
      <c r="D65" s="149"/>
      <c r="E65" s="149"/>
      <c r="F65" s="77"/>
      <c r="G65" s="77"/>
      <c r="H65" s="77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</row>
    <row r="66" ht="18.0" customHeight="1">
      <c r="A66" s="161" t="s">
        <v>44</v>
      </c>
      <c r="B66" s="80"/>
      <c r="C66" s="80"/>
      <c r="D66" s="80"/>
      <c r="E66" s="81"/>
      <c r="F66" s="162">
        <f>F19+F23+F24+F28+F29+F30+F36+F41+F56+F63</f>
        <v>0</v>
      </c>
      <c r="G66" s="162"/>
      <c r="H66" s="162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</row>
    <row r="67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75" customHeight="1">
      <c r="A68" s="163" t="s">
        <v>45</v>
      </c>
      <c r="B68" s="164"/>
      <c r="C68" s="164"/>
      <c r="D68" s="164"/>
      <c r="E68" s="164"/>
      <c r="F68" s="164"/>
      <c r="G68" s="164"/>
      <c r="H68" s="165"/>
      <c r="I68" s="118"/>
      <c r="J68" s="118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75" customHeight="1">
      <c r="A69" s="166" t="s">
        <v>46</v>
      </c>
      <c r="B69" s="166"/>
      <c r="C69" s="32"/>
      <c r="D69" s="167" t="s">
        <v>47</v>
      </c>
      <c r="E69" s="167"/>
      <c r="F69" s="167"/>
      <c r="G69" s="167"/>
      <c r="H69" s="168"/>
      <c r="I69" s="118"/>
      <c r="J69" s="118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75" customHeight="1">
      <c r="A70" s="166"/>
      <c r="B70" s="167"/>
      <c r="C70" s="167"/>
      <c r="D70" s="167"/>
      <c r="E70" s="167"/>
      <c r="F70" s="167"/>
      <c r="G70" s="167"/>
      <c r="H70" s="168"/>
      <c r="I70" s="118"/>
      <c r="J70" s="118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75" customHeight="1">
      <c r="A71" s="169" t="s">
        <v>48</v>
      </c>
      <c r="B71" s="169"/>
      <c r="C71" s="170"/>
      <c r="D71" s="171" t="s">
        <v>49</v>
      </c>
      <c r="E71" s="171"/>
      <c r="F71" s="171"/>
      <c r="G71" s="171"/>
      <c r="H71" s="172"/>
      <c r="I71" s="118"/>
      <c r="J71" s="118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2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2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77">
    <mergeCell ref="A34:B34"/>
    <mergeCell ref="A35:C35"/>
    <mergeCell ref="D35:H35"/>
    <mergeCell ref="A36:C36"/>
    <mergeCell ref="D36:E36"/>
    <mergeCell ref="A38:H38"/>
    <mergeCell ref="D39:E39"/>
    <mergeCell ref="A47:C48"/>
    <mergeCell ref="A51:C52"/>
    <mergeCell ref="A56:C56"/>
    <mergeCell ref="A39:B39"/>
    <mergeCell ref="A40:C41"/>
    <mergeCell ref="D40:E40"/>
    <mergeCell ref="D41:E41"/>
    <mergeCell ref="D47:H47"/>
    <mergeCell ref="D48:H48"/>
    <mergeCell ref="A50:H50"/>
    <mergeCell ref="A59:C59"/>
    <mergeCell ref="A60:C60"/>
    <mergeCell ref="D60:E60"/>
    <mergeCell ref="D61:E61"/>
    <mergeCell ref="D62:E62"/>
    <mergeCell ref="A63:C63"/>
    <mergeCell ref="D63:E63"/>
    <mergeCell ref="A66:E66"/>
    <mergeCell ref="D51:E51"/>
    <mergeCell ref="D52:E52"/>
    <mergeCell ref="D53:E53"/>
    <mergeCell ref="D55:E55"/>
    <mergeCell ref="D56:E56"/>
    <mergeCell ref="A58:H58"/>
    <mergeCell ref="D59:E59"/>
    <mergeCell ref="A1:C2"/>
    <mergeCell ref="D1:H1"/>
    <mergeCell ref="D2:H2"/>
    <mergeCell ref="A3:C4"/>
    <mergeCell ref="D4:E4"/>
    <mergeCell ref="A5:C5"/>
    <mergeCell ref="D5:E5"/>
    <mergeCell ref="D6:E6"/>
    <mergeCell ref="D7:E7"/>
    <mergeCell ref="D8:E8"/>
    <mergeCell ref="A9:C9"/>
    <mergeCell ref="A10:B10"/>
    <mergeCell ref="D10:E10"/>
    <mergeCell ref="A11:C11"/>
    <mergeCell ref="A12:C12"/>
    <mergeCell ref="A13:C13"/>
    <mergeCell ref="D13:E13"/>
    <mergeCell ref="D14:E14"/>
    <mergeCell ref="A15:B15"/>
    <mergeCell ref="D15:E15"/>
    <mergeCell ref="D16:E16"/>
    <mergeCell ref="D24:E27"/>
    <mergeCell ref="C28:E28"/>
    <mergeCell ref="D29:E29"/>
    <mergeCell ref="C30:E30"/>
    <mergeCell ref="D32:E32"/>
    <mergeCell ref="D33:E33"/>
    <mergeCell ref="D34:E34"/>
    <mergeCell ref="A19:E19"/>
    <mergeCell ref="D21:E21"/>
    <mergeCell ref="C22:E22"/>
    <mergeCell ref="A23:E23"/>
    <mergeCell ref="F24:F27"/>
    <mergeCell ref="G24:G27"/>
    <mergeCell ref="H24:H27"/>
    <mergeCell ref="A29:B29"/>
    <mergeCell ref="A30:B30"/>
    <mergeCell ref="A31:H31"/>
    <mergeCell ref="A16:B16"/>
    <mergeCell ref="A17:B17"/>
    <mergeCell ref="A21:B21"/>
    <mergeCell ref="A22:B22"/>
    <mergeCell ref="A24:B27"/>
    <mergeCell ref="C24:C27"/>
    <mergeCell ref="A28:B28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7.14"/>
    <col customWidth="1" min="2" max="2" width="19.29"/>
    <col customWidth="1" min="3" max="3" width="11.0"/>
    <col customWidth="1" min="4" max="4" width="12.43"/>
    <col customWidth="1" min="5" max="5" width="43.86"/>
    <col customWidth="1" min="6" max="26" width="9.14"/>
  </cols>
  <sheetData>
    <row r="1" ht="21.75" customHeight="1">
      <c r="A1" s="173" t="s">
        <v>50</v>
      </c>
      <c r="B1" s="88"/>
      <c r="C1" s="88"/>
      <c r="D1" s="88"/>
      <c r="E1" s="89"/>
    </row>
    <row r="2" ht="20.25" customHeight="1">
      <c r="A2" s="174" t="s">
        <v>51</v>
      </c>
      <c r="B2" s="175"/>
      <c r="C2" s="176"/>
      <c r="D2" s="175"/>
      <c r="E2" s="177"/>
    </row>
    <row r="3" ht="23.25" customHeight="1">
      <c r="A3" s="178" t="s">
        <v>52</v>
      </c>
      <c r="B3" s="179">
        <v>2764.2</v>
      </c>
      <c r="C3" s="180"/>
      <c r="D3" s="181"/>
      <c r="E3" s="177"/>
    </row>
    <row r="4" ht="12.75" customHeight="1">
      <c r="A4" s="182"/>
      <c r="B4" s="183"/>
      <c r="C4" s="180"/>
      <c r="D4" s="181"/>
      <c r="E4" s="177"/>
    </row>
    <row r="5" ht="99.0" customHeight="1">
      <c r="A5" s="184" t="s">
        <v>53</v>
      </c>
      <c r="B5" s="185" t="s">
        <v>54</v>
      </c>
      <c r="C5" s="186" t="s">
        <v>55</v>
      </c>
      <c r="D5" s="187" t="s">
        <v>32</v>
      </c>
      <c r="E5" s="177"/>
    </row>
    <row r="6" ht="30.0" customHeight="1">
      <c r="A6" s="188" t="s">
        <v>56</v>
      </c>
      <c r="B6" s="189">
        <v>1342.0</v>
      </c>
      <c r="C6" s="190">
        <v>0.0</v>
      </c>
      <c r="D6" s="191">
        <f t="shared" ref="D6:D10" si="1">(B6*C6)</f>
        <v>0</v>
      </c>
      <c r="E6" s="192" t="s">
        <v>57</v>
      </c>
    </row>
    <row r="7" ht="26.25" customHeight="1">
      <c r="A7" s="193" t="s">
        <v>58</v>
      </c>
      <c r="B7" s="194">
        <v>902.0</v>
      </c>
      <c r="C7" s="195">
        <v>0.0</v>
      </c>
      <c r="D7" s="196">
        <f t="shared" si="1"/>
        <v>0</v>
      </c>
      <c r="E7" s="197" t="s">
        <v>59</v>
      </c>
    </row>
    <row r="8" ht="48.0" customHeight="1">
      <c r="A8" s="198" t="s">
        <v>60</v>
      </c>
      <c r="B8" s="194">
        <v>825.0</v>
      </c>
      <c r="C8" s="195">
        <v>0.0</v>
      </c>
      <c r="D8" s="196">
        <f t="shared" si="1"/>
        <v>0</v>
      </c>
      <c r="E8" s="197" t="s">
        <v>61</v>
      </c>
    </row>
    <row r="9" ht="30.0" customHeight="1">
      <c r="A9" s="199" t="s">
        <v>62</v>
      </c>
      <c r="B9" s="194">
        <v>715.0</v>
      </c>
      <c r="C9" s="200">
        <v>0.0</v>
      </c>
      <c r="D9" s="196">
        <f t="shared" si="1"/>
        <v>0</v>
      </c>
      <c r="E9" s="201"/>
    </row>
    <row r="10" ht="30.0" customHeight="1">
      <c r="A10" s="202" t="s">
        <v>63</v>
      </c>
      <c r="B10" s="203">
        <v>34.5</v>
      </c>
      <c r="C10" s="204">
        <v>0.0</v>
      </c>
      <c r="D10" s="205">
        <f t="shared" si="1"/>
        <v>0</v>
      </c>
      <c r="E10" s="206" t="s">
        <v>64</v>
      </c>
    </row>
    <row r="11" ht="22.5" customHeight="1">
      <c r="A11" s="207" t="s">
        <v>65</v>
      </c>
      <c r="B11" s="208"/>
      <c r="C11" s="209" t="s">
        <v>32</v>
      </c>
      <c r="D11" s="210">
        <f>SUM(D6:D10)</f>
        <v>0</v>
      </c>
      <c r="E11" s="211" t="s">
        <v>8</v>
      </c>
    </row>
    <row r="12" ht="12.75" customHeight="1">
      <c r="A12" s="175"/>
      <c r="B12" s="175"/>
      <c r="C12" s="175"/>
      <c r="D12" s="175"/>
    </row>
    <row r="13" ht="12.75" customHeight="1">
      <c r="A13" s="212" t="s">
        <v>66</v>
      </c>
      <c r="B13" s="213"/>
      <c r="C13" s="213"/>
      <c r="D13" s="214"/>
    </row>
    <row r="14" ht="12.75" customHeight="1">
      <c r="A14" s="182"/>
      <c r="B14" s="175"/>
      <c r="C14" s="175"/>
      <c r="D14" s="215"/>
    </row>
    <row r="15" ht="14.25" customHeight="1">
      <c r="A15" s="216"/>
      <c r="B15" s="217" t="s">
        <v>67</v>
      </c>
      <c r="C15" s="217" t="s">
        <v>68</v>
      </c>
      <c r="D15" s="218" t="s">
        <v>69</v>
      </c>
    </row>
    <row r="16" ht="18.75" customHeight="1">
      <c r="A16" s="219" t="s">
        <v>70</v>
      </c>
      <c r="B16" s="220">
        <v>87.5</v>
      </c>
      <c r="C16" s="221">
        <v>12.0</v>
      </c>
      <c r="D16" s="222">
        <f>B16*C16</f>
        <v>1050</v>
      </c>
    </row>
    <row r="17" ht="9.0" customHeight="1">
      <c r="A17" s="182"/>
      <c r="B17" s="175"/>
      <c r="C17" s="175"/>
      <c r="D17" s="215"/>
    </row>
    <row r="18" ht="12.75" customHeight="1">
      <c r="A18" s="223" t="s">
        <v>71</v>
      </c>
      <c r="B18" s="213"/>
      <c r="C18" s="214"/>
      <c r="D18" s="215"/>
    </row>
    <row r="19" ht="8.25" customHeight="1">
      <c r="A19" s="182"/>
      <c r="B19" s="175"/>
      <c r="C19" s="215"/>
      <c r="D19" s="215"/>
    </row>
    <row r="20" ht="12.75" customHeight="1">
      <c r="A20" s="224" t="s">
        <v>72</v>
      </c>
      <c r="B20" s="225">
        <f>B3</f>
        <v>2764.2</v>
      </c>
      <c r="C20" s="226" t="s">
        <v>73</v>
      </c>
      <c r="D20" s="177"/>
    </row>
    <row r="21" ht="12.75" customHeight="1">
      <c r="A21" s="224" t="s">
        <v>74</v>
      </c>
      <c r="B21" s="227">
        <f>D11</f>
        <v>0</v>
      </c>
      <c r="C21" s="226" t="s">
        <v>75</v>
      </c>
      <c r="D21" s="177"/>
    </row>
    <row r="22" ht="12.75" customHeight="1">
      <c r="A22" s="224" t="s">
        <v>76</v>
      </c>
      <c r="B22" s="225">
        <f>SUM(B20:B21)</f>
        <v>2764.2</v>
      </c>
      <c r="C22" s="226" t="s">
        <v>77</v>
      </c>
      <c r="D22" s="177"/>
    </row>
    <row r="23" ht="12.75" customHeight="1">
      <c r="A23" s="224" t="s">
        <v>78</v>
      </c>
      <c r="B23" s="227">
        <f>D16</f>
        <v>1050</v>
      </c>
      <c r="C23" s="226" t="s">
        <v>75</v>
      </c>
      <c r="D23" s="177"/>
    </row>
    <row r="24" ht="12.75" customHeight="1">
      <c r="A24" s="224" t="s">
        <v>79</v>
      </c>
      <c r="B24" s="225">
        <f>B22-B23</f>
        <v>1714.2</v>
      </c>
      <c r="C24" s="226" t="s">
        <v>80</v>
      </c>
      <c r="D24" s="177"/>
    </row>
    <row r="25" ht="12.75" customHeight="1">
      <c r="A25" s="224" t="s">
        <v>81</v>
      </c>
      <c r="B25" s="228">
        <v>360.0</v>
      </c>
      <c r="C25" s="226" t="s">
        <v>75</v>
      </c>
      <c r="D25" s="177"/>
    </row>
    <row r="26" ht="12.75" customHeight="1">
      <c r="A26" s="224" t="s">
        <v>82</v>
      </c>
      <c r="B26" s="225">
        <f>B24/B25</f>
        <v>4.761666667</v>
      </c>
      <c r="C26" s="226" t="s">
        <v>83</v>
      </c>
      <c r="D26" s="177"/>
    </row>
    <row r="27" ht="12.75" customHeight="1">
      <c r="A27" s="224" t="s">
        <v>84</v>
      </c>
      <c r="B27" s="229">
        <v>0.0</v>
      </c>
      <c r="C27" s="226" t="s">
        <v>75</v>
      </c>
      <c r="D27" s="177"/>
    </row>
    <row r="28" ht="12.75" customHeight="1">
      <c r="A28" s="230" t="s">
        <v>85</v>
      </c>
      <c r="B28" s="231">
        <f>B26*B27</f>
        <v>0</v>
      </c>
      <c r="C28" s="232"/>
      <c r="D28" s="233"/>
    </row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E1"/>
  </mergeCells>
  <printOptions/>
  <pageMargins bottom="0.75" footer="0.0" header="0.0" left="0.7" right="0.7" top="0.75"/>
  <pageSetup orientation="landscape"/>
  <drawing r:id="rId1"/>
</worksheet>
</file>